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showInkAnnotation="0" defaultThemeVersion="166925"/>
  <bookViews>
    <workbookView xWindow="0" yWindow="0" windowWidth="0" windowHeight="0" xr2:uid="{00000000-000D-0000-FFFF-FFFF00000000}"/>
  </bookViews>
  <sheets>
    <sheet name="Pay Calculation" sheetId="3" r:id="rId1"/>
  </sheets>
  <calcPr calcId="171026"/>
</workbook>
</file>

<file path=xl/calcChain.xml><?xml version="1.0" encoding="utf-8"?>
<calcChain xmlns="http://schemas.openxmlformats.org/spreadsheetml/2006/main">
  <c r="E21" i="3" l="1"/>
  <c r="E33" i="3"/>
  <c r="E38" i="3"/>
  <c r="E41" i="3"/>
  <c r="E42" i="3"/>
  <c r="E43" i="3"/>
  <c r="C3" i="3"/>
  <c r="D3" i="3"/>
  <c r="D23" i="3"/>
  <c r="E27" i="3"/>
  <c r="E24" i="3"/>
  <c r="E25" i="3"/>
  <c r="E26" i="3"/>
  <c r="E23" i="3"/>
  <c r="C23" i="3"/>
  <c r="C24" i="3"/>
  <c r="C25" i="3"/>
  <c r="C26" i="3"/>
  <c r="C27" i="3"/>
  <c r="E28" i="3"/>
  <c r="C28" i="3"/>
  <c r="E29" i="3"/>
  <c r="C29" i="3"/>
  <c r="E30" i="3"/>
  <c r="C30" i="3"/>
  <c r="E31" i="3"/>
  <c r="C31" i="3"/>
  <c r="E32" i="3"/>
  <c r="C32" i="3"/>
  <c r="C33" i="3"/>
  <c r="E34" i="3"/>
  <c r="C34" i="3"/>
  <c r="E35" i="3"/>
  <c r="C35" i="3"/>
  <c r="E36" i="3"/>
  <c r="C36" i="3"/>
  <c r="E37" i="3"/>
  <c r="C37" i="3"/>
  <c r="C38" i="3"/>
  <c r="E39" i="3"/>
  <c r="C39" i="3"/>
  <c r="E40" i="3"/>
  <c r="C40" i="3"/>
  <c r="C41" i="3"/>
  <c r="C42" i="3"/>
  <c r="C43" i="3"/>
  <c r="D24" i="3"/>
  <c r="E60" i="3"/>
  <c r="C60" i="3"/>
  <c r="E59" i="3"/>
  <c r="C59" i="3"/>
  <c r="E58" i="3"/>
  <c r="C58" i="3"/>
  <c r="E57" i="3"/>
  <c r="C57" i="3"/>
  <c r="E56" i="3"/>
  <c r="C56" i="3"/>
  <c r="E55" i="3"/>
  <c r="C55" i="3"/>
  <c r="E54" i="3"/>
  <c r="C54" i="3"/>
  <c r="E53" i="3"/>
  <c r="C53" i="3"/>
  <c r="E52" i="3"/>
  <c r="C52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H5" i="3"/>
  <c r="D4" i="3"/>
  <c r="D5" i="3"/>
  <c r="C6" i="3"/>
  <c r="D6" i="3"/>
  <c r="D7" i="3"/>
  <c r="C8" i="3"/>
  <c r="D8" i="3"/>
  <c r="D9" i="3"/>
  <c r="G6" i="3"/>
  <c r="H6" i="3"/>
  <c r="H7" i="3"/>
  <c r="G8" i="3"/>
  <c r="H8" i="3"/>
  <c r="H9" i="3"/>
  <c r="F9" i="3"/>
  <c r="F15" i="3"/>
  <c r="C10" i="3"/>
  <c r="D10" i="3"/>
  <c r="D11" i="3"/>
  <c r="D12" i="3"/>
  <c r="D14" i="3"/>
  <c r="H12" i="3"/>
  <c r="H11" i="3"/>
  <c r="G10" i="3"/>
  <c r="H10" i="3"/>
  <c r="H13" i="3"/>
  <c r="H14" i="3"/>
  <c r="F14" i="3"/>
  <c r="F16" i="3"/>
  <c r="D13" i="3"/>
</calcChain>
</file>

<file path=xl/sharedStrings.xml><?xml version="1.0" encoding="utf-8"?>
<sst xmlns="http://schemas.openxmlformats.org/spreadsheetml/2006/main" count="22" uniqueCount="23">
  <si>
    <t>DA 5%</t>
  </si>
  <si>
    <t>Basic +DA</t>
  </si>
  <si>
    <t>HRA</t>
  </si>
  <si>
    <t>Gross Pay</t>
  </si>
  <si>
    <t>Nps Ded</t>
  </si>
  <si>
    <t>SI Ded</t>
  </si>
  <si>
    <t>Net Pay</t>
  </si>
  <si>
    <t>Difference</t>
  </si>
  <si>
    <t>New Basic</t>
  </si>
  <si>
    <t>Total Deduction</t>
  </si>
  <si>
    <t>7th pay (Oct 2017 Basic)</t>
  </si>
  <si>
    <t>Basic Acco.to Matrix</t>
  </si>
  <si>
    <t>Diff.%(Gross)</t>
  </si>
  <si>
    <t>Diff.%(Net)</t>
  </si>
  <si>
    <t>New Pay Calculations</t>
  </si>
  <si>
    <t>Present Pay Calculations</t>
  </si>
  <si>
    <t>Other Ded.</t>
  </si>
  <si>
    <t>Grade Pay</t>
  </si>
  <si>
    <t xml:space="preserve">Note:Only Fill Basic &amp;Grade Pay in Yellow Cell </t>
  </si>
  <si>
    <t>Basic 30 Sep 2017</t>
  </si>
  <si>
    <t>30 Sep 2017 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</si>
</sst>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0" fillId="2" borderId="1" xfId="0" applyFill="1" applyBorder="1"/>
    <xf numFmtId="0" fontId="0" fillId="0" borderId="1" xfId="0" applyFill="1" applyBorder="1"/>
    <xf numFmtId="0" fontId="2" fillId="3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808DA-0D05-DE44-ABEF-6C7644F17BA1}">
  <dimension ref="A1:H60"/>
  <sheetViews>
    <sheetView tabSelected="1" topLeftCell="E1" zoomScaleNormal="60" zoomScaleSheetLayoutView="100" workbookViewId="0" xr3:uid="{0A7D1B11-8F26-50B9-A9B2-2542D410F6EE}">
      <selection activeCell="D2" sqref="D2"/>
    </sheetView>
  </sheetViews>
  <sheetFormatPr defaultRowHeight="15" x14ac:dyDescent="0.2"/>
  <cols>
    <col min="1" max="1" width="16.41015625" customWidth="1"/>
    <col min="5" max="5" width="15.87109375" customWidth="1"/>
    <col min="6" max="6" width="17.21875" bestFit="1" customWidth="1"/>
    <col min="7" max="7" width="11.97265625" bestFit="1" customWidth="1"/>
  </cols>
  <sheetData>
    <row r="1" spans="1:8" ht="33" customHeight="1" x14ac:dyDescent="0.3">
      <c r="A1" s="8" t="s">
        <v>14</v>
      </c>
      <c r="B1" s="8"/>
      <c r="C1" s="8"/>
      <c r="D1" s="8"/>
      <c r="E1" t="s">
        <v>17</v>
      </c>
      <c r="F1" s="8" t="s">
        <v>15</v>
      </c>
      <c r="G1" s="8"/>
      <c r="H1" s="8"/>
    </row>
    <row r="2" spans="1:8" x14ac:dyDescent="0.2">
      <c r="A2" s="1" t="s">
        <v>20</v>
      </c>
      <c r="B2" s="1"/>
      <c r="C2" s="1"/>
      <c r="D2" s="5">
        <v>17350</v>
      </c>
      <c r="E2" s="5">
        <v>4800</v>
      </c>
      <c r="F2" s="1"/>
      <c r="G2" s="1"/>
      <c r="H2" s="1"/>
    </row>
    <row r="3" spans="1:8" x14ac:dyDescent="0.2">
      <c r="A3" s="1" t="s">
        <v>10</v>
      </c>
      <c r="B3" s="1">
        <v>2.57</v>
      </c>
      <c r="C3" s="1">
        <f>D2*B3</f>
        <v>44589.5</v>
      </c>
      <c r="D3" s="1">
        <f>ROUNDUP(C3,-2)</f>
        <v>44600</v>
      </c>
      <c r="E3" s="1"/>
      <c r="F3" s="1"/>
      <c r="G3" s="1"/>
      <c r="H3" s="1"/>
    </row>
    <row r="4" spans="1:8" x14ac:dyDescent="0.2">
      <c r="A4" s="1" t="s">
        <v>11</v>
      </c>
      <c r="B4" s="1"/>
      <c r="C4" s="1"/>
      <c r="D4" s="6">
        <f>D24</f>
        <v>45600</v>
      </c>
      <c r="E4" s="6"/>
      <c r="F4" s="1"/>
      <c r="G4" s="1"/>
      <c r="H4" s="1"/>
    </row>
    <row r="5" spans="1:8" ht="18.75" x14ac:dyDescent="0.25">
      <c r="A5" s="4" t="s">
        <v>8</v>
      </c>
      <c r="B5" s="1"/>
      <c r="C5" s="1"/>
      <c r="D5" s="4">
        <f>D4</f>
        <v>45600</v>
      </c>
      <c r="E5" s="1"/>
      <c r="F5" s="12" t="s">
        <v>19</v>
      </c>
      <c r="G5" s="13"/>
      <c r="H5" s="6">
        <f>D2</f>
        <v>17350</v>
      </c>
    </row>
    <row r="6" spans="1:8" x14ac:dyDescent="0.2">
      <c r="A6" s="1" t="s">
        <v>0</v>
      </c>
      <c r="B6" s="1">
        <v>5</v>
      </c>
      <c r="C6" s="1">
        <f>D5*B6/100</f>
        <v>2280</v>
      </c>
      <c r="D6" s="1">
        <f>ROUND(C6,0)</f>
        <v>2280</v>
      </c>
      <c r="E6" s="1"/>
      <c r="F6" s="1">
        <v>139</v>
      </c>
      <c r="G6" s="1">
        <f>H5*F6/100</f>
        <v>24116.5</v>
      </c>
      <c r="H6" s="1">
        <f>ROUND(G6,0)</f>
        <v>24117</v>
      </c>
    </row>
    <row r="7" spans="1:8" x14ac:dyDescent="0.2">
      <c r="A7" s="1" t="s">
        <v>1</v>
      </c>
      <c r="B7" s="1"/>
      <c r="C7" s="1"/>
      <c r="D7" s="1">
        <f>SUM(D5:D6)</f>
        <v>47880</v>
      </c>
      <c r="E7" s="1"/>
      <c r="F7" s="1"/>
      <c r="G7" s="1"/>
      <c r="H7" s="1">
        <f>SUM(H5:H6)</f>
        <v>41467</v>
      </c>
    </row>
    <row r="8" spans="1:8" x14ac:dyDescent="0.2">
      <c r="A8" s="1" t="s">
        <v>2</v>
      </c>
      <c r="B8" s="1">
        <v>8</v>
      </c>
      <c r="C8" s="1">
        <f>D5*B8/100</f>
        <v>3648</v>
      </c>
      <c r="D8" s="1">
        <f>ROUND(C8,0)</f>
        <v>3648</v>
      </c>
      <c r="E8" s="1"/>
      <c r="F8" s="1">
        <v>10</v>
      </c>
      <c r="G8" s="1">
        <f>H5*F8/100</f>
        <v>1735</v>
      </c>
      <c r="H8" s="1">
        <f>ROUND(G8,0)</f>
        <v>1735</v>
      </c>
    </row>
    <row r="9" spans="1:8" ht="21" x14ac:dyDescent="0.3">
      <c r="A9" s="2" t="s">
        <v>3</v>
      </c>
      <c r="B9" s="1"/>
      <c r="C9" s="1"/>
      <c r="D9" s="3">
        <f>SUM(D7:D8)</f>
        <v>51528</v>
      </c>
      <c r="E9" s="3" t="s">
        <v>7</v>
      </c>
      <c r="F9" s="9">
        <f>D9-H9</f>
        <v>8326</v>
      </c>
      <c r="G9" s="1"/>
      <c r="H9" s="3">
        <f>SUM(H7:H8)</f>
        <v>43202</v>
      </c>
    </row>
    <row r="10" spans="1:8" x14ac:dyDescent="0.2">
      <c r="A10" s="1" t="s">
        <v>4</v>
      </c>
      <c r="B10" s="1">
        <v>10</v>
      </c>
      <c r="C10" s="1">
        <f>D7*B10/100</f>
        <v>4788</v>
      </c>
      <c r="D10" s="1">
        <f>ROUND(C10,0)</f>
        <v>4788</v>
      </c>
      <c r="E10" s="1"/>
      <c r="F10" s="1">
        <v>10</v>
      </c>
      <c r="G10" s="1">
        <f>H7*F10/100</f>
        <v>4146.7</v>
      </c>
      <c r="H10" s="1">
        <f>ROUND(G10,0)</f>
        <v>4147</v>
      </c>
    </row>
    <row r="11" spans="1:8" x14ac:dyDescent="0.2">
      <c r="A11" s="1" t="s">
        <v>5</v>
      </c>
      <c r="B11" s="1"/>
      <c r="C11" s="1">
        <v>2650</v>
      </c>
      <c r="D11" s="1">
        <f>C11</f>
        <v>2650</v>
      </c>
      <c r="E11" s="1"/>
      <c r="F11" s="1"/>
      <c r="G11" s="1">
        <v>2650</v>
      </c>
      <c r="H11" s="1">
        <f>G11</f>
        <v>2650</v>
      </c>
    </row>
    <row r="12" spans="1:8" x14ac:dyDescent="0.2">
      <c r="A12" s="1" t="s">
        <v>16</v>
      </c>
      <c r="B12" s="1"/>
      <c r="C12" s="5">
        <v>0</v>
      </c>
      <c r="D12" s="1">
        <f>C12</f>
        <v>0</v>
      </c>
      <c r="E12" s="1"/>
      <c r="F12" s="1"/>
      <c r="G12" s="11"/>
      <c r="H12" s="1">
        <f>G12</f>
        <v>0</v>
      </c>
    </row>
    <row r="13" spans="1:8" x14ac:dyDescent="0.2">
      <c r="A13" s="1" t="s">
        <v>9</v>
      </c>
      <c r="B13" s="1"/>
      <c r="C13" s="1"/>
      <c r="D13" s="1">
        <f>SUM(D12,D11,D10)</f>
        <v>7438</v>
      </c>
      <c r="E13" s="1"/>
      <c r="F13" s="1"/>
      <c r="G13" s="1"/>
      <c r="H13" s="1">
        <f>SUM(H12,H11,H10)</f>
        <v>6797</v>
      </c>
    </row>
    <row r="14" spans="1:8" ht="21" x14ac:dyDescent="0.3">
      <c r="A14" s="3" t="s">
        <v>6</v>
      </c>
      <c r="B14" s="1"/>
      <c r="C14" s="1"/>
      <c r="D14" s="7">
        <f>D9-(D10+D11+D12)</f>
        <v>44090</v>
      </c>
      <c r="E14" s="3" t="s">
        <v>7</v>
      </c>
      <c r="F14" s="9">
        <f>D14-H14</f>
        <v>7685</v>
      </c>
      <c r="G14" s="1"/>
      <c r="H14" s="7">
        <f>H9-H13</f>
        <v>36405</v>
      </c>
    </row>
    <row r="15" spans="1:8" ht="21" x14ac:dyDescent="0.3">
      <c r="A15" s="1"/>
      <c r="B15" s="1"/>
      <c r="C15" s="1"/>
      <c r="D15" s="1"/>
      <c r="E15" s="3" t="s">
        <v>12</v>
      </c>
      <c r="F15" s="10">
        <f>F9*100/H9</f>
        <v>19.272255914078052</v>
      </c>
      <c r="G15" s="1"/>
      <c r="H15" s="1"/>
    </row>
    <row r="16" spans="1:8" ht="21" x14ac:dyDescent="0.3">
      <c r="A16" s="1"/>
      <c r="B16" s="1"/>
      <c r="C16" s="1"/>
      <c r="D16" s="1"/>
      <c r="E16" s="3" t="s">
        <v>13</v>
      </c>
      <c r="F16" s="10">
        <f>F14*100/H14</f>
        <v>21.109737673396513</v>
      </c>
      <c r="G16" s="1"/>
      <c r="H16" s="1"/>
    </row>
    <row r="18" spans="2:8" ht="25.5" x14ac:dyDescent="0.35">
      <c r="B18" s="14" t="s">
        <v>18</v>
      </c>
    </row>
    <row r="21" spans="2:8" hidden="1" x14ac:dyDescent="0.2">
      <c r="E21">
        <f>E2</f>
        <v>4800</v>
      </c>
    </row>
    <row r="22" spans="2:8" hidden="1" x14ac:dyDescent="0.2"/>
    <row r="23" spans="2:8" hidden="1" x14ac:dyDescent="0.2">
      <c r="C23">
        <f>E23</f>
        <v>16890</v>
      </c>
      <c r="D23">
        <f>D3</f>
        <v>44600</v>
      </c>
      <c r="E23">
        <f>IF($E$21=4200,F23,IF($E$21=4800,G23,IF($E$21=5400,H23,"")))</f>
        <v>16890</v>
      </c>
      <c r="F23">
        <v>14430</v>
      </c>
      <c r="G23">
        <v>16890</v>
      </c>
      <c r="H23">
        <v>5</v>
      </c>
    </row>
    <row r="24" spans="2:8" hidden="1" x14ac:dyDescent="0.2">
      <c r="C24">
        <f t="shared" ref="C24:C60" si="0">E24</f>
        <v>44300</v>
      </c>
      <c r="D24">
        <f>INDEX($C$23:$C$43,MATCH(D23,$E$23:$E$43)+(LOOKUP(D23,$E$23:$E$43)&lt;&gt;D23))</f>
        <v>45600</v>
      </c>
      <c r="E24">
        <f t="shared" ref="E24:E60" si="1">IF($E$21=4200,F24,IF($E$21=4800,G24,IF($E$21=5400,H24,"")))</f>
        <v>44300</v>
      </c>
      <c r="F24">
        <v>37800</v>
      </c>
      <c r="G24">
        <v>44300</v>
      </c>
    </row>
    <row r="25" spans="2:8" hidden="1" x14ac:dyDescent="0.2">
      <c r="C25">
        <f t="shared" si="0"/>
        <v>45600</v>
      </c>
      <c r="E25">
        <f t="shared" si="1"/>
        <v>45600</v>
      </c>
      <c r="F25">
        <v>38900</v>
      </c>
      <c r="G25">
        <v>45600</v>
      </c>
    </row>
    <row r="26" spans="2:8" hidden="1" x14ac:dyDescent="0.2">
      <c r="C26">
        <f t="shared" si="0"/>
        <v>47000</v>
      </c>
      <c r="E26">
        <f t="shared" si="1"/>
        <v>47000</v>
      </c>
      <c r="F26">
        <v>40100</v>
      </c>
      <c r="G26">
        <v>47000</v>
      </c>
    </row>
    <row r="27" spans="2:8" hidden="1" x14ac:dyDescent="0.2">
      <c r="C27">
        <f t="shared" si="0"/>
        <v>48400</v>
      </c>
      <c r="E27">
        <f t="shared" si="1"/>
        <v>48400</v>
      </c>
      <c r="F27">
        <v>41300</v>
      </c>
      <c r="G27">
        <v>48400</v>
      </c>
    </row>
    <row r="28" spans="2:8" hidden="1" x14ac:dyDescent="0.2">
      <c r="C28">
        <f t="shared" si="0"/>
        <v>49900</v>
      </c>
      <c r="E28">
        <f t="shared" si="1"/>
        <v>49900</v>
      </c>
      <c r="F28">
        <v>42500</v>
      </c>
      <c r="G28">
        <v>49900</v>
      </c>
    </row>
    <row r="29" spans="2:8" hidden="1" x14ac:dyDescent="0.2">
      <c r="C29">
        <f t="shared" si="0"/>
        <v>51400</v>
      </c>
      <c r="E29">
        <f t="shared" si="1"/>
        <v>51400</v>
      </c>
      <c r="F29">
        <v>43800</v>
      </c>
      <c r="G29">
        <v>51400</v>
      </c>
    </row>
    <row r="30" spans="2:8" hidden="1" x14ac:dyDescent="0.2">
      <c r="C30">
        <f t="shared" si="0"/>
        <v>52900</v>
      </c>
      <c r="E30">
        <f t="shared" si="1"/>
        <v>52900</v>
      </c>
      <c r="F30">
        <v>45100</v>
      </c>
      <c r="G30">
        <v>52900</v>
      </c>
    </row>
    <row r="31" spans="2:8" hidden="1" x14ac:dyDescent="0.2">
      <c r="C31">
        <f t="shared" si="0"/>
        <v>54500</v>
      </c>
      <c r="E31">
        <f t="shared" si="1"/>
        <v>54500</v>
      </c>
      <c r="F31">
        <v>46500</v>
      </c>
      <c r="G31">
        <v>54500</v>
      </c>
    </row>
    <row r="32" spans="2:8" hidden="1" x14ac:dyDescent="0.2">
      <c r="C32">
        <f t="shared" si="0"/>
        <v>56100</v>
      </c>
      <c r="E32">
        <f t="shared" si="1"/>
        <v>56100</v>
      </c>
      <c r="F32">
        <v>47900</v>
      </c>
      <c r="G32">
        <v>56100</v>
      </c>
    </row>
    <row r="33" spans="3:7" hidden="1" x14ac:dyDescent="0.2">
      <c r="C33">
        <f t="shared" si="0"/>
        <v>57800</v>
      </c>
      <c r="E33">
        <f t="shared" si="1"/>
        <v>57800</v>
      </c>
      <c r="F33">
        <v>49300</v>
      </c>
      <c r="G33">
        <v>57800</v>
      </c>
    </row>
    <row r="34" spans="3:7" hidden="1" x14ac:dyDescent="0.2">
      <c r="C34">
        <f t="shared" si="0"/>
        <v>59500</v>
      </c>
      <c r="E34">
        <f t="shared" si="1"/>
        <v>59500</v>
      </c>
      <c r="F34">
        <v>50800</v>
      </c>
      <c r="G34">
        <v>59500</v>
      </c>
    </row>
    <row r="35" spans="3:7" hidden="1" x14ac:dyDescent="0.2">
      <c r="C35">
        <f t="shared" si="0"/>
        <v>61300</v>
      </c>
      <c r="E35">
        <f t="shared" si="1"/>
        <v>61300</v>
      </c>
      <c r="F35">
        <v>52300</v>
      </c>
      <c r="G35">
        <v>61300</v>
      </c>
    </row>
    <row r="36" spans="3:7" hidden="1" x14ac:dyDescent="0.2">
      <c r="C36">
        <f t="shared" si="0"/>
        <v>63100</v>
      </c>
      <c r="E36">
        <f t="shared" si="1"/>
        <v>63100</v>
      </c>
      <c r="F36">
        <v>53009</v>
      </c>
      <c r="G36">
        <v>63100</v>
      </c>
    </row>
    <row r="37" spans="3:7" hidden="1" x14ac:dyDescent="0.2">
      <c r="C37">
        <f t="shared" si="0"/>
        <v>65000</v>
      </c>
      <c r="E37">
        <f t="shared" si="1"/>
        <v>65000</v>
      </c>
      <c r="F37">
        <v>55500</v>
      </c>
      <c r="G37">
        <v>65000</v>
      </c>
    </row>
    <row r="38" spans="3:7" hidden="1" x14ac:dyDescent="0.2">
      <c r="C38">
        <f t="shared" si="0"/>
        <v>67000</v>
      </c>
      <c r="E38">
        <f t="shared" si="1"/>
        <v>67000</v>
      </c>
      <c r="F38">
        <v>57200</v>
      </c>
      <c r="G38">
        <v>67000</v>
      </c>
    </row>
    <row r="39" spans="3:7" hidden="1" x14ac:dyDescent="0.2">
      <c r="C39">
        <f t="shared" si="0"/>
        <v>69000</v>
      </c>
      <c r="E39">
        <f t="shared" si="1"/>
        <v>69000</v>
      </c>
      <c r="F39">
        <v>58900</v>
      </c>
      <c r="G39">
        <v>69000</v>
      </c>
    </row>
    <row r="40" spans="3:7" hidden="1" x14ac:dyDescent="0.2">
      <c r="C40">
        <f t="shared" si="0"/>
        <v>71100</v>
      </c>
      <c r="E40">
        <f t="shared" si="1"/>
        <v>71100</v>
      </c>
      <c r="F40">
        <v>60700</v>
      </c>
      <c r="G40">
        <v>71100</v>
      </c>
    </row>
    <row r="41" spans="3:7" hidden="1" x14ac:dyDescent="0.2">
      <c r="C41">
        <f t="shared" si="0"/>
        <v>73200</v>
      </c>
      <c r="E41">
        <f t="shared" si="1"/>
        <v>73200</v>
      </c>
      <c r="F41">
        <v>62500</v>
      </c>
      <c r="G41">
        <v>73200</v>
      </c>
    </row>
    <row r="42" spans="3:7" hidden="1" x14ac:dyDescent="0.2">
      <c r="C42">
        <f t="shared" si="0"/>
        <v>75400</v>
      </c>
      <c r="E42">
        <f t="shared" si="1"/>
        <v>75400</v>
      </c>
      <c r="F42">
        <v>64400</v>
      </c>
      <c r="G42">
        <v>75400</v>
      </c>
    </row>
    <row r="43" spans="3:7" hidden="1" x14ac:dyDescent="0.2">
      <c r="C43">
        <f t="shared" si="0"/>
        <v>77700</v>
      </c>
      <c r="E43">
        <f t="shared" si="1"/>
        <v>77700</v>
      </c>
      <c r="F43">
        <v>66300</v>
      </c>
      <c r="G43">
        <v>77700</v>
      </c>
    </row>
    <row r="44" spans="3:7" hidden="1" x14ac:dyDescent="0.2">
      <c r="C44">
        <f t="shared" si="0"/>
        <v>0</v>
      </c>
      <c r="E44">
        <f t="shared" si="1"/>
        <v>0</v>
      </c>
    </row>
    <row r="45" spans="3:7" hidden="1" x14ac:dyDescent="0.2">
      <c r="C45">
        <f t="shared" si="0"/>
        <v>0</v>
      </c>
      <c r="E45">
        <f t="shared" si="1"/>
        <v>0</v>
      </c>
    </row>
    <row r="46" spans="3:7" hidden="1" x14ac:dyDescent="0.2">
      <c r="C46">
        <f t="shared" si="0"/>
        <v>0</v>
      </c>
      <c r="E46">
        <f t="shared" si="1"/>
        <v>0</v>
      </c>
    </row>
    <row r="47" spans="3:7" hidden="1" x14ac:dyDescent="0.2">
      <c r="C47">
        <f t="shared" si="0"/>
        <v>0</v>
      </c>
      <c r="E47">
        <f t="shared" si="1"/>
        <v>0</v>
      </c>
    </row>
    <row r="48" spans="3:7" hidden="1" x14ac:dyDescent="0.2">
      <c r="C48">
        <f t="shared" si="0"/>
        <v>0</v>
      </c>
      <c r="E48">
        <f t="shared" si="1"/>
        <v>0</v>
      </c>
    </row>
    <row r="49" spans="3:5" hidden="1" x14ac:dyDescent="0.2">
      <c r="C49">
        <f t="shared" si="0"/>
        <v>0</v>
      </c>
      <c r="E49">
        <f t="shared" si="1"/>
        <v>0</v>
      </c>
    </row>
    <row r="50" spans="3:5" hidden="1" x14ac:dyDescent="0.2">
      <c r="C50">
        <f t="shared" si="0"/>
        <v>0</v>
      </c>
      <c r="E50">
        <f t="shared" si="1"/>
        <v>0</v>
      </c>
    </row>
    <row r="51" spans="3:5" hidden="1" x14ac:dyDescent="0.2">
      <c r="C51">
        <f t="shared" si="0"/>
        <v>0</v>
      </c>
      <c r="E51">
        <f t="shared" si="1"/>
        <v>0</v>
      </c>
    </row>
    <row r="52" spans="3:5" hidden="1" x14ac:dyDescent="0.2">
      <c r="C52">
        <f t="shared" si="0"/>
        <v>0</v>
      </c>
      <c r="E52">
        <f t="shared" si="1"/>
        <v>0</v>
      </c>
    </row>
    <row r="53" spans="3:5" hidden="1" x14ac:dyDescent="0.2">
      <c r="C53">
        <f t="shared" si="0"/>
        <v>0</v>
      </c>
      <c r="E53">
        <f t="shared" si="1"/>
        <v>0</v>
      </c>
    </row>
    <row r="54" spans="3:5" hidden="1" x14ac:dyDescent="0.2">
      <c r="C54">
        <f t="shared" si="0"/>
        <v>0</v>
      </c>
      <c r="E54">
        <f t="shared" si="1"/>
        <v>0</v>
      </c>
    </row>
    <row r="55" spans="3:5" hidden="1" x14ac:dyDescent="0.2">
      <c r="C55">
        <f t="shared" si="0"/>
        <v>0</v>
      </c>
      <c r="E55">
        <f t="shared" si="1"/>
        <v>0</v>
      </c>
    </row>
    <row r="56" spans="3:5" hidden="1" x14ac:dyDescent="0.2">
      <c r="C56">
        <f t="shared" si="0"/>
        <v>0</v>
      </c>
      <c r="E56">
        <f t="shared" si="1"/>
        <v>0</v>
      </c>
    </row>
    <row r="57" spans="3:5" hidden="1" x14ac:dyDescent="0.2">
      <c r="C57">
        <f t="shared" si="0"/>
        <v>0</v>
      </c>
      <c r="E57">
        <f t="shared" si="1"/>
        <v>0</v>
      </c>
    </row>
    <row r="58" spans="3:5" hidden="1" x14ac:dyDescent="0.2">
      <c r="C58">
        <f t="shared" si="0"/>
        <v>0</v>
      </c>
      <c r="E58">
        <f t="shared" si="1"/>
        <v>0</v>
      </c>
    </row>
    <row r="59" spans="3:5" hidden="1" x14ac:dyDescent="0.2">
      <c r="C59">
        <f t="shared" si="0"/>
        <v>0</v>
      </c>
      <c r="E59">
        <f t="shared" si="1"/>
        <v>0</v>
      </c>
    </row>
    <row r="60" spans="3:5" hidden="1" x14ac:dyDescent="0.2">
      <c r="C60">
        <f t="shared" si="0"/>
        <v>0</v>
      </c>
      <c r="E60">
        <f t="shared" si="1"/>
        <v>0</v>
      </c>
    </row>
  </sheetData>
  <mergeCells count="3">
    <mergeCell ref="A1:D1"/>
    <mergeCell ref="F1:H1"/>
    <mergeCell ref="F5:G5"/>
  </mergeCell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ramu201285@gmail.com</dc:creator>
  <dcterms:created xsi:type="dcterms:W3CDTF">2017-10-02T21:50:09Z</dcterms:created>
</cp:coreProperties>
</file>